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2023" sheetId="1" r:id="rId1"/>
    <sheet name="ian- feb 2023" sheetId="2" r:id="rId2"/>
    <sheet name="mar-dec 2023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<sst xmlns="http://schemas.openxmlformats.org/spreadsheetml/2006/main" count="78" uniqueCount="24">
  <si>
    <t>Nr. Crt.</t>
  </si>
  <si>
    <t>CAS</t>
  </si>
  <si>
    <t>Unitate sanitară publică şi privată</t>
  </si>
  <si>
    <t>Nr. bolnavi HD (constanţi)</t>
  </si>
  <si>
    <t>Nr. şedinţe HD</t>
  </si>
  <si>
    <t>Valoare HD                                -lei-</t>
  </si>
  <si>
    <t>Nr. bolnavi  HDF (constanţi)</t>
  </si>
  <si>
    <t>Nr. şedinţe HDF</t>
  </si>
  <si>
    <t>Valoare HDF                  -lei-</t>
  </si>
  <si>
    <t>Nr. bolnavi DP (constanţi)</t>
  </si>
  <si>
    <t>Valoare DP                          -lei-</t>
  </si>
  <si>
    <t>Nr. bolnavi DPA (constanţi)</t>
  </si>
  <si>
    <t>Valoare DPA         -lei-</t>
  </si>
  <si>
    <t>Total valoare                      ianuarie - februarie 2023                                                       -lei-</t>
  </si>
  <si>
    <t>Hunedoara</t>
  </si>
  <si>
    <t>Diaverum Romania Petroşani</t>
  </si>
  <si>
    <t>Fresenius Nephrocare Romania Deva</t>
  </si>
  <si>
    <t>Spitalul de Urgenţă Petroşani</t>
  </si>
  <si>
    <t>Spitalul Judeţean de Urgenţă Deva</t>
  </si>
  <si>
    <t>Spitalul Municipal "Dr. Al. Simionescu" Hunedoara</t>
  </si>
  <si>
    <t>Hunedoara Total</t>
  </si>
  <si>
    <t>credite de angajament dializa ian feb  2023</t>
  </si>
  <si>
    <t>credite de angajament dializa mar-dec  2023</t>
  </si>
  <si>
    <t>Total valoare              AN 2023                                                       -lei-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</si>
</sst>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4" fontId="0" fillId="2" borderId="9" xfId="0" applyNumberFormat="1" applyFill="1" applyBorder="1" applyAlignment="1">
      <alignment/>
    </xf>
    <xf numFmtId="4" fontId="0" fillId="2" borderId="10" xfId="0" applyNumberForma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1" fontId="0" fillId="2" borderId="1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workbookViewId="0" topLeftCell="A1">
      <selection activeCell="G31" sqref="G31"/>
    </sheetView>
  </sheetViews>
  <sheetFormatPr defaultColWidth="9.140625" defaultRowHeight="12.75"/>
  <cols>
    <col min="4" max="4" width="35.00390625" style="0" customWidth="1"/>
    <col min="6" max="6" width="20.8515625" style="0" customWidth="1"/>
    <col min="7" max="7" width="23.421875" style="0" customWidth="1"/>
    <col min="8" max="8" width="16.28125" style="0" customWidth="1"/>
    <col min="9" max="9" width="17.8515625" style="0" customWidth="1"/>
    <col min="10" max="10" width="13.8515625" style="0" bestFit="1" customWidth="1"/>
    <col min="11" max="11" width="9.28125" style="0" bestFit="1" customWidth="1"/>
    <col min="12" max="12" width="10.140625" style="0" bestFit="1" customWidth="1"/>
    <col min="13" max="14" width="9.28125" style="0" bestFit="1" customWidth="1"/>
    <col min="15" max="15" width="16.8515625" style="0" customWidth="1"/>
  </cols>
  <sheetData>
    <row r="2" ht="12.75">
      <c r="D2" s="1" t="s">
        <v>22</v>
      </c>
    </row>
    <row r="4" spans="2:15" ht="13.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8.25"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6" t="s">
        <v>23</v>
      </c>
    </row>
    <row r="6" spans="2:15" ht="12.75">
      <c r="B6" s="7">
        <v>1</v>
      </c>
      <c r="C6" s="2" t="s">
        <v>14</v>
      </c>
      <c r="D6" s="2" t="s">
        <v>15</v>
      </c>
      <c r="E6" s="2">
        <v>56</v>
      </c>
      <c r="F6" s="19">
        <v>7321</v>
      </c>
      <c r="G6" s="12">
        <f aca="true" t="shared" si="0" ref="G6:G11">F6*641</f>
        <v>4692761</v>
      </c>
      <c r="H6" s="16">
        <v>10</v>
      </c>
      <c r="I6" s="12">
        <v>1299</v>
      </c>
      <c r="J6" s="12">
        <f>I6*716</f>
        <v>930084</v>
      </c>
      <c r="K6" s="12">
        <v>1</v>
      </c>
      <c r="L6" s="12">
        <v>96144</v>
      </c>
      <c r="M6" s="12"/>
      <c r="N6" s="12">
        <v>0</v>
      </c>
      <c r="O6" s="13">
        <f aca="true" t="shared" si="1" ref="O6:O11">G6+J6+L6</f>
        <v>5718989</v>
      </c>
    </row>
    <row r="7" spans="2:15" ht="12.75">
      <c r="B7" s="7">
        <v>2</v>
      </c>
      <c r="C7" s="2" t="s">
        <v>14</v>
      </c>
      <c r="D7" s="2" t="s">
        <v>16</v>
      </c>
      <c r="E7" s="2">
        <v>114</v>
      </c>
      <c r="F7" s="19">
        <v>14375</v>
      </c>
      <c r="G7" s="12">
        <f t="shared" si="0"/>
        <v>9214375</v>
      </c>
      <c r="H7" s="12">
        <v>20</v>
      </c>
      <c r="I7" s="12">
        <v>2511</v>
      </c>
      <c r="J7" s="12">
        <f>I7*716</f>
        <v>1797876</v>
      </c>
      <c r="K7" s="12"/>
      <c r="L7" s="12">
        <v>0</v>
      </c>
      <c r="M7" s="12"/>
      <c r="N7" s="12">
        <v>0</v>
      </c>
      <c r="O7" s="13">
        <f t="shared" si="1"/>
        <v>11012251</v>
      </c>
    </row>
    <row r="8" spans="2:15" ht="12.75">
      <c r="B8" s="7">
        <v>3</v>
      </c>
      <c r="C8" s="2" t="s">
        <v>14</v>
      </c>
      <c r="D8" s="2" t="s">
        <v>17</v>
      </c>
      <c r="E8" s="2">
        <v>21</v>
      </c>
      <c r="F8" s="19">
        <v>2816</v>
      </c>
      <c r="G8" s="12">
        <f t="shared" si="0"/>
        <v>1805056</v>
      </c>
      <c r="H8" s="12"/>
      <c r="I8" s="12">
        <v>0</v>
      </c>
      <c r="J8" s="12">
        <v>0</v>
      </c>
      <c r="K8" s="12">
        <v>1</v>
      </c>
      <c r="L8" s="12">
        <f>10682.67+53413.33</f>
        <v>64096</v>
      </c>
      <c r="M8" s="12"/>
      <c r="N8" s="12">
        <v>0</v>
      </c>
      <c r="O8" s="13">
        <f t="shared" si="1"/>
        <v>1869152</v>
      </c>
    </row>
    <row r="9" spans="2:15" ht="12.75">
      <c r="B9" s="7">
        <v>4</v>
      </c>
      <c r="C9" s="2" t="s">
        <v>14</v>
      </c>
      <c r="D9" s="2" t="s">
        <v>18</v>
      </c>
      <c r="E9" s="2">
        <v>32</v>
      </c>
      <c r="F9" s="19">
        <v>4273</v>
      </c>
      <c r="G9" s="12">
        <f t="shared" si="0"/>
        <v>2738993</v>
      </c>
      <c r="H9" s="12"/>
      <c r="I9" s="12">
        <v>0</v>
      </c>
      <c r="J9" s="12">
        <v>0</v>
      </c>
      <c r="K9" s="12">
        <v>1</v>
      </c>
      <c r="L9" s="12">
        <f>10682.67+53413.33</f>
        <v>64096</v>
      </c>
      <c r="M9" s="12"/>
      <c r="N9" s="12">
        <v>0</v>
      </c>
      <c r="O9" s="13">
        <f t="shared" si="1"/>
        <v>2803089</v>
      </c>
    </row>
    <row r="10" spans="2:15" ht="12.75">
      <c r="B10" s="7">
        <v>5</v>
      </c>
      <c r="C10" s="2" t="s">
        <v>14</v>
      </c>
      <c r="D10" s="2" t="s">
        <v>19</v>
      </c>
      <c r="E10" s="2">
        <v>27</v>
      </c>
      <c r="F10" s="19">
        <v>3315</v>
      </c>
      <c r="G10" s="12">
        <f t="shared" si="0"/>
        <v>2124915</v>
      </c>
      <c r="H10" s="12"/>
      <c r="I10" s="12">
        <v>0</v>
      </c>
      <c r="J10" s="12">
        <v>0</v>
      </c>
      <c r="K10" s="12"/>
      <c r="L10" s="12">
        <v>0</v>
      </c>
      <c r="M10" s="12"/>
      <c r="N10" s="12">
        <v>0</v>
      </c>
      <c r="O10" s="13">
        <f t="shared" si="1"/>
        <v>2124915</v>
      </c>
    </row>
    <row r="11" spans="2:15" ht="12.75">
      <c r="B11" s="7"/>
      <c r="C11" s="17" t="s">
        <v>20</v>
      </c>
      <c r="D11" s="17"/>
      <c r="E11" s="17">
        <f>SUM(E6:E10)</f>
        <v>250</v>
      </c>
      <c r="F11" s="20">
        <f>SUM(F6:F10)</f>
        <v>32100</v>
      </c>
      <c r="G11" s="21">
        <f t="shared" si="0"/>
        <v>20576100</v>
      </c>
      <c r="H11" s="21">
        <f>SUM(H6:H10)</f>
        <v>30</v>
      </c>
      <c r="I11" s="21">
        <f>SUM(I6:I10)</f>
        <v>3810</v>
      </c>
      <c r="J11" s="21">
        <f>SUM(J6:J10)</f>
        <v>2727960</v>
      </c>
      <c r="K11" s="21">
        <v>4</v>
      </c>
      <c r="L11" s="21">
        <f>SUM(L6:L10)</f>
        <v>224336</v>
      </c>
      <c r="M11" s="21">
        <v>0</v>
      </c>
      <c r="N11" s="21">
        <v>0</v>
      </c>
      <c r="O11" s="22">
        <f t="shared" si="1"/>
        <v>23528396</v>
      </c>
    </row>
    <row r="12" spans="2:15" ht="12.75">
      <c r="B12" s="7"/>
      <c r="C12" s="2"/>
      <c r="D12" s="2"/>
      <c r="E12" s="2"/>
      <c r="F12" s="18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7"/>
      <c r="C13" s="2"/>
      <c r="D13" s="2"/>
      <c r="E13" s="2"/>
      <c r="F13" s="12"/>
      <c r="G13" s="12"/>
      <c r="H13" s="12"/>
      <c r="I13" s="12"/>
      <c r="J13" s="12"/>
      <c r="K13" s="12"/>
      <c r="L13" s="12"/>
      <c r="M13" s="12"/>
      <c r="N13" s="12"/>
      <c r="O13" s="13"/>
    </row>
    <row r="14" spans="2:15" ht="13.5" thickBot="1">
      <c r="B14" s="9"/>
      <c r="C14" s="10"/>
      <c r="D14" s="10"/>
      <c r="E14" s="10"/>
      <c r="F14" s="14"/>
      <c r="G14" s="14"/>
      <c r="H14" s="14"/>
      <c r="I14" s="14"/>
      <c r="J14" s="14"/>
      <c r="K14" s="14"/>
      <c r="L14" s="14"/>
      <c r="M14" s="14"/>
      <c r="N14" s="14"/>
      <c r="O14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4"/>
  <sheetViews>
    <sheetView workbookViewId="0" topLeftCell="A1">
      <selection activeCell="C41" sqref="C41"/>
    </sheetView>
  </sheetViews>
  <sheetFormatPr defaultColWidth="9.140625" defaultRowHeight="12.75"/>
  <cols>
    <col min="4" max="4" width="35.00390625" style="0" customWidth="1"/>
    <col min="6" max="6" width="20.8515625" style="0" customWidth="1"/>
    <col min="7" max="7" width="23.421875" style="0" customWidth="1"/>
    <col min="8" max="8" width="12.28125" style="0" customWidth="1"/>
    <col min="9" max="9" width="17.8515625" style="0" customWidth="1"/>
    <col min="15" max="15" width="11.57421875" style="0" customWidth="1"/>
  </cols>
  <sheetData>
    <row r="2" ht="12.75">
      <c r="D2" s="1" t="s">
        <v>21</v>
      </c>
    </row>
    <row r="4" spans="2:15" ht="13.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63.75"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6" t="s">
        <v>13</v>
      </c>
    </row>
    <row r="6" spans="2:15" ht="12.75">
      <c r="B6" s="7">
        <v>1</v>
      </c>
      <c r="C6" s="2" t="s">
        <v>14</v>
      </c>
      <c r="D6" s="2" t="s">
        <v>15</v>
      </c>
      <c r="E6" s="2">
        <v>59</v>
      </c>
      <c r="F6" s="2">
        <v>1416</v>
      </c>
      <c r="G6" s="2">
        <v>907656</v>
      </c>
      <c r="H6" s="2">
        <v>10</v>
      </c>
      <c r="I6" s="2">
        <v>240</v>
      </c>
      <c r="J6" s="2">
        <v>171840</v>
      </c>
      <c r="K6" s="2">
        <v>2</v>
      </c>
      <c r="L6" s="2">
        <v>21365.33</v>
      </c>
      <c r="M6" s="2"/>
      <c r="N6" s="2">
        <v>0</v>
      </c>
      <c r="O6" s="8">
        <v>1100861.33</v>
      </c>
    </row>
    <row r="7" spans="2:15" ht="12.75">
      <c r="B7" s="7">
        <v>2</v>
      </c>
      <c r="C7" s="2" t="s">
        <v>14</v>
      </c>
      <c r="D7" s="2" t="s">
        <v>16</v>
      </c>
      <c r="E7" s="2">
        <v>110</v>
      </c>
      <c r="F7" s="2">
        <v>2640</v>
      </c>
      <c r="G7" s="2">
        <v>1692240</v>
      </c>
      <c r="H7" s="2">
        <v>19</v>
      </c>
      <c r="I7" s="2">
        <v>456</v>
      </c>
      <c r="J7" s="2">
        <v>326496</v>
      </c>
      <c r="K7" s="2"/>
      <c r="L7" s="2">
        <v>0</v>
      </c>
      <c r="M7" s="2"/>
      <c r="N7" s="2">
        <v>0</v>
      </c>
      <c r="O7" s="8">
        <v>2018736</v>
      </c>
    </row>
    <row r="8" spans="2:15" ht="12.75">
      <c r="B8" s="7">
        <v>3</v>
      </c>
      <c r="C8" s="2" t="s">
        <v>14</v>
      </c>
      <c r="D8" s="2" t="s">
        <v>17</v>
      </c>
      <c r="E8" s="2">
        <v>24</v>
      </c>
      <c r="F8" s="2">
        <v>576</v>
      </c>
      <c r="G8" s="2">
        <v>369216</v>
      </c>
      <c r="H8" s="2"/>
      <c r="I8" s="2">
        <v>0</v>
      </c>
      <c r="J8" s="2">
        <v>0</v>
      </c>
      <c r="K8" s="2">
        <v>1</v>
      </c>
      <c r="L8" s="2">
        <v>10682.67</v>
      </c>
      <c r="M8" s="2"/>
      <c r="N8" s="2">
        <v>0</v>
      </c>
      <c r="O8" s="8">
        <v>379898.67</v>
      </c>
    </row>
    <row r="9" spans="2:15" ht="12.75">
      <c r="B9" s="7">
        <v>4</v>
      </c>
      <c r="C9" s="2" t="s">
        <v>14</v>
      </c>
      <c r="D9" s="2" t="s">
        <v>18</v>
      </c>
      <c r="E9" s="2">
        <v>32</v>
      </c>
      <c r="F9" s="2">
        <v>768</v>
      </c>
      <c r="G9" s="2">
        <v>492288</v>
      </c>
      <c r="H9" s="2"/>
      <c r="I9" s="2">
        <v>0</v>
      </c>
      <c r="J9" s="2">
        <v>0</v>
      </c>
      <c r="K9" s="2">
        <v>1</v>
      </c>
      <c r="L9" s="2">
        <v>10682.67</v>
      </c>
      <c r="M9" s="2"/>
      <c r="N9" s="2">
        <v>0</v>
      </c>
      <c r="O9" s="8">
        <v>502970.67</v>
      </c>
    </row>
    <row r="10" spans="2:15" ht="12.75">
      <c r="B10" s="7">
        <v>5</v>
      </c>
      <c r="C10" s="2" t="s">
        <v>14</v>
      </c>
      <c r="D10" s="2" t="s">
        <v>19</v>
      </c>
      <c r="E10" s="2">
        <v>22</v>
      </c>
      <c r="F10" s="2">
        <v>528</v>
      </c>
      <c r="G10" s="2">
        <v>338448</v>
      </c>
      <c r="H10" s="2"/>
      <c r="I10" s="2">
        <v>0</v>
      </c>
      <c r="J10" s="2">
        <v>0</v>
      </c>
      <c r="K10" s="2"/>
      <c r="L10" s="2">
        <v>0</v>
      </c>
      <c r="M10" s="2"/>
      <c r="N10" s="2">
        <v>0</v>
      </c>
      <c r="O10" s="8">
        <v>338448</v>
      </c>
    </row>
    <row r="11" spans="2:15" ht="12.75">
      <c r="B11" s="7"/>
      <c r="C11" s="2" t="s">
        <v>20</v>
      </c>
      <c r="D11" s="2"/>
      <c r="E11" s="2">
        <v>247</v>
      </c>
      <c r="F11" s="2">
        <v>5928</v>
      </c>
      <c r="G11" s="2">
        <v>3799848</v>
      </c>
      <c r="H11" s="2">
        <v>29</v>
      </c>
      <c r="I11" s="2">
        <v>696</v>
      </c>
      <c r="J11" s="2">
        <v>498336</v>
      </c>
      <c r="K11" s="2">
        <v>4</v>
      </c>
      <c r="L11" s="2">
        <v>42730.67</v>
      </c>
      <c r="M11" s="2">
        <v>0</v>
      </c>
      <c r="N11" s="2">
        <v>0</v>
      </c>
      <c r="O11" s="8">
        <v>4340914.67</v>
      </c>
    </row>
    <row r="12" spans="2:15" ht="12.75"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8"/>
    </row>
    <row r="13" spans="2:15" ht="12.75">
      <c r="B13" s="7"/>
      <c r="C13" s="2"/>
      <c r="D13" s="2"/>
      <c r="E13" s="2"/>
      <c r="F13" s="2">
        <v>576</v>
      </c>
      <c r="G13" s="2">
        <v>369216</v>
      </c>
      <c r="H13" s="2"/>
      <c r="I13" s="2"/>
      <c r="J13" s="2"/>
      <c r="K13" s="2"/>
      <c r="L13" s="2"/>
      <c r="M13" s="2"/>
      <c r="N13" s="2"/>
      <c r="O13" s="8">
        <v>4340914.67</v>
      </c>
    </row>
    <row r="14" spans="2:15" ht="13.5" thickBot="1">
      <c r="B14" s="9"/>
      <c r="C14" s="10"/>
      <c r="D14" s="10"/>
      <c r="E14" s="10"/>
      <c r="F14" s="10">
        <v>369216</v>
      </c>
      <c r="G14" s="10">
        <v>3799848</v>
      </c>
      <c r="H14" s="10"/>
      <c r="I14" s="10"/>
      <c r="J14" s="10"/>
      <c r="K14" s="10"/>
      <c r="L14" s="10"/>
      <c r="M14" s="10"/>
      <c r="N14" s="10"/>
      <c r="O14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4"/>
  <sheetViews>
    <sheetView workbookViewId="0" topLeftCell="A1">
      <selection activeCell="J23" sqref="J23"/>
    </sheetView>
  </sheetViews>
  <sheetFormatPr defaultColWidth="9.140625" defaultRowHeight="12.75"/>
  <cols>
    <col min="4" max="4" width="35.00390625" style="0" customWidth="1"/>
    <col min="6" max="6" width="20.8515625" style="0" customWidth="1"/>
    <col min="7" max="7" width="23.421875" style="0" customWidth="1"/>
    <col min="8" max="8" width="16.28125" style="0" customWidth="1"/>
    <col min="9" max="9" width="17.8515625" style="0" customWidth="1"/>
    <col min="10" max="10" width="13.8515625" style="0" bestFit="1" customWidth="1"/>
    <col min="11" max="11" width="9.28125" style="0" bestFit="1" customWidth="1"/>
    <col min="12" max="12" width="10.140625" style="0" bestFit="1" customWidth="1"/>
    <col min="13" max="14" width="9.28125" style="0" bestFit="1" customWidth="1"/>
    <col min="15" max="15" width="16.8515625" style="0" customWidth="1"/>
  </cols>
  <sheetData>
    <row r="2" ht="12.75">
      <c r="D2" s="1" t="s">
        <v>22</v>
      </c>
    </row>
    <row r="4" spans="2:15" ht="13.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51"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6" t="s">
        <v>13</v>
      </c>
    </row>
    <row r="6" spans="2:15" ht="12.75">
      <c r="B6" s="7">
        <v>1</v>
      </c>
      <c r="C6" s="2" t="s">
        <v>14</v>
      </c>
      <c r="D6" s="2" t="s">
        <v>15</v>
      </c>
      <c r="E6" s="2">
        <v>59</v>
      </c>
      <c r="F6" s="12">
        <f>1416+4484</f>
        <v>5900</v>
      </c>
      <c r="G6" s="12">
        <f aca="true" t="shared" si="0" ref="G6:G11">F6*641</f>
        <v>3781900</v>
      </c>
      <c r="H6" s="16">
        <v>10</v>
      </c>
      <c r="I6" s="12">
        <f>240+760</f>
        <v>1000</v>
      </c>
      <c r="J6" s="12">
        <f>I6*716</f>
        <v>716000</v>
      </c>
      <c r="K6" s="12">
        <v>2</v>
      </c>
      <c r="L6" s="12">
        <f>21365.33+106826.67</f>
        <v>128192</v>
      </c>
      <c r="M6" s="12"/>
      <c r="N6" s="12">
        <v>0</v>
      </c>
      <c r="O6" s="13">
        <f aca="true" t="shared" si="1" ref="O6:O11">G6+J6+L6</f>
        <v>4626092</v>
      </c>
    </row>
    <row r="7" spans="2:15" ht="12.75">
      <c r="B7" s="7">
        <v>2</v>
      </c>
      <c r="C7" s="2" t="s">
        <v>14</v>
      </c>
      <c r="D7" s="2" t="s">
        <v>16</v>
      </c>
      <c r="E7" s="2">
        <v>110</v>
      </c>
      <c r="F7" s="12">
        <f>2640+8360</f>
        <v>11000</v>
      </c>
      <c r="G7" s="12">
        <f t="shared" si="0"/>
        <v>7051000</v>
      </c>
      <c r="H7" s="12">
        <v>19</v>
      </c>
      <c r="I7" s="12">
        <f>456+1444</f>
        <v>1900</v>
      </c>
      <c r="J7" s="12">
        <f>I7*716</f>
        <v>1360400</v>
      </c>
      <c r="K7" s="12"/>
      <c r="L7" s="12">
        <v>0</v>
      </c>
      <c r="M7" s="12"/>
      <c r="N7" s="12">
        <v>0</v>
      </c>
      <c r="O7" s="13">
        <f t="shared" si="1"/>
        <v>8411400</v>
      </c>
    </row>
    <row r="8" spans="2:15" ht="12.75">
      <c r="B8" s="7">
        <v>3</v>
      </c>
      <c r="C8" s="2" t="s">
        <v>14</v>
      </c>
      <c r="D8" s="2" t="s">
        <v>17</v>
      </c>
      <c r="E8" s="2">
        <v>24</v>
      </c>
      <c r="F8" s="12">
        <f>576+1824</f>
        <v>2400</v>
      </c>
      <c r="G8" s="12">
        <f t="shared" si="0"/>
        <v>1538400</v>
      </c>
      <c r="H8" s="12"/>
      <c r="I8" s="12">
        <v>0</v>
      </c>
      <c r="J8" s="12">
        <v>0</v>
      </c>
      <c r="K8" s="12">
        <v>1</v>
      </c>
      <c r="L8" s="12">
        <f>10682.67+53413.33</f>
        <v>64096</v>
      </c>
      <c r="M8" s="12"/>
      <c r="N8" s="12">
        <v>0</v>
      </c>
      <c r="O8" s="13">
        <f t="shared" si="1"/>
        <v>1602496</v>
      </c>
    </row>
    <row r="9" spans="2:15" ht="12.75">
      <c r="B9" s="7">
        <v>4</v>
      </c>
      <c r="C9" s="2" t="s">
        <v>14</v>
      </c>
      <c r="D9" s="2" t="s">
        <v>18</v>
      </c>
      <c r="E9" s="2">
        <v>32</v>
      </c>
      <c r="F9" s="12">
        <f>768+2432</f>
        <v>3200</v>
      </c>
      <c r="G9" s="12">
        <f t="shared" si="0"/>
        <v>2051200</v>
      </c>
      <c r="H9" s="12"/>
      <c r="I9" s="12">
        <v>0</v>
      </c>
      <c r="J9" s="12">
        <v>0</v>
      </c>
      <c r="K9" s="12">
        <v>1</v>
      </c>
      <c r="L9" s="12">
        <f>10682.67+53413.33</f>
        <v>64096</v>
      </c>
      <c r="M9" s="12"/>
      <c r="N9" s="12">
        <v>0</v>
      </c>
      <c r="O9" s="13">
        <f t="shared" si="1"/>
        <v>2115296</v>
      </c>
    </row>
    <row r="10" spans="2:15" ht="12.75">
      <c r="B10" s="7">
        <v>5</v>
      </c>
      <c r="C10" s="2" t="s">
        <v>14</v>
      </c>
      <c r="D10" s="2" t="s">
        <v>19</v>
      </c>
      <c r="E10" s="2">
        <v>22</v>
      </c>
      <c r="F10" s="12">
        <f>528+1672</f>
        <v>2200</v>
      </c>
      <c r="G10" s="12">
        <f t="shared" si="0"/>
        <v>1410200</v>
      </c>
      <c r="H10" s="12"/>
      <c r="I10" s="12">
        <v>0</v>
      </c>
      <c r="J10" s="12">
        <v>0</v>
      </c>
      <c r="K10" s="12"/>
      <c r="L10" s="12">
        <v>0</v>
      </c>
      <c r="M10" s="12"/>
      <c r="N10" s="12">
        <v>0</v>
      </c>
      <c r="O10" s="13">
        <f t="shared" si="1"/>
        <v>1410200</v>
      </c>
    </row>
    <row r="11" spans="2:15" ht="12.75">
      <c r="B11" s="7"/>
      <c r="C11" s="2" t="s">
        <v>20</v>
      </c>
      <c r="D11" s="17"/>
      <c r="E11" s="2">
        <v>247</v>
      </c>
      <c r="F11" s="12">
        <f>SUM(F6:F10)</f>
        <v>24700</v>
      </c>
      <c r="G11" s="12">
        <f t="shared" si="0"/>
        <v>15832700</v>
      </c>
      <c r="H11" s="12">
        <v>29</v>
      </c>
      <c r="I11" s="12">
        <f>SUM(I6:I10)</f>
        <v>2900</v>
      </c>
      <c r="J11" s="12">
        <f>SUM(J6:J10)</f>
        <v>2076400</v>
      </c>
      <c r="K11" s="12">
        <v>4</v>
      </c>
      <c r="L11" s="12">
        <f>SUM(L6:L10)</f>
        <v>256384</v>
      </c>
      <c r="M11" s="12">
        <v>0</v>
      </c>
      <c r="N11" s="12">
        <v>0</v>
      </c>
      <c r="O11" s="13">
        <f t="shared" si="1"/>
        <v>18165484</v>
      </c>
    </row>
    <row r="12" spans="2:15" ht="12.75">
      <c r="B12" s="7"/>
      <c r="C12" s="2"/>
      <c r="D12" s="2"/>
      <c r="E12" s="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7"/>
      <c r="C13" s="2"/>
      <c r="D13" s="2"/>
      <c r="E13" s="2"/>
      <c r="F13" s="12"/>
      <c r="G13" s="12"/>
      <c r="H13" s="12"/>
      <c r="I13" s="12"/>
      <c r="J13" s="12"/>
      <c r="K13" s="12"/>
      <c r="L13" s="12"/>
      <c r="M13" s="12"/>
      <c r="N13" s="12"/>
      <c r="O13" s="13"/>
    </row>
    <row r="14" spans="2:15" ht="13.5" thickBot="1">
      <c r="B14" s="9"/>
      <c r="C14" s="10"/>
      <c r="D14" s="10"/>
      <c r="E14" s="10"/>
      <c r="F14" s="14"/>
      <c r="G14" s="14"/>
      <c r="H14" s="14"/>
      <c r="I14" s="14"/>
      <c r="J14" s="14"/>
      <c r="K14" s="14"/>
      <c r="L14" s="14"/>
      <c r="M14" s="14"/>
      <c r="N14" s="14"/>
      <c r="O14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Olariu Dorina</dc:creator>
  <cp:keywords/>
  <dc:description/>
  <cp:lastModifiedBy>dorinao</cp:lastModifiedBy>
  <dcterms:created xsi:type="dcterms:W3CDTF">1996-10-14T23:33:28Z</dcterms:created>
  <dcterms:modified xsi:type="dcterms:W3CDTF">2023-10-20T06:51:53Z</dcterms:modified>
  <cp:category/>
  <cp:version/>
  <cp:contentType/>
  <cp:contentStatus/>
</cp:coreProperties>
</file>